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带计算公式评分表（修改后）" sheetId="2" r:id="rId1"/>
    <sheet name="扣分明细表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<sst xmlns="http://schemas.openxmlformats.org/spreadsheetml/2006/main" count="76" uniqueCount="44">
  <si>
    <t>湖南省2024年度公路水运工程监理企业信用评价评分情况表</t>
  </si>
  <si>
    <t>序号</t>
  </si>
  <si>
    <t>企业名称</t>
  </si>
  <si>
    <t>项目名称</t>
  </si>
  <si>
    <t>第一、二季度</t>
  </si>
  <si>
    <t>第三季度</t>
  </si>
  <si>
    <t>第四季度</t>
  </si>
  <si>
    <t>加权得分</t>
  </si>
  <si>
    <t>合同额</t>
  </si>
  <si>
    <t>企业得分</t>
  </si>
  <si>
    <t>益阳市公路工程监理有限责任公司</t>
  </si>
  <si>
    <t>S220沅江市四季红镇至黄茅洲大桥北公路</t>
  </si>
  <si>
    <t>G234赫山区谢林港至桃江石洞公路改建工程（赫山段）</t>
  </si>
  <si>
    <t>G234赫山区谢林港至桃江石洞公路改建工程（桃江段）</t>
  </si>
  <si>
    <t>S307南县三仙湖至思乐公路（二期）</t>
  </si>
  <si>
    <t>/</t>
  </si>
  <si>
    <t>长沙华南土木工程监理有限公司</t>
  </si>
  <si>
    <t>S511南县东河至茅草街公路改建工程</t>
  </si>
  <si>
    <t>S238安化东坪至渠江公路</t>
  </si>
  <si>
    <t>北京中交安通工程技术咨询有限公司</t>
  </si>
  <si>
    <t>赫山区五里牌至益阳高铁南站（新市渡）公路工程</t>
  </si>
  <si>
    <t>长沙中核工程监理咨询有限公司</t>
  </si>
  <si>
    <t>S218大通湖河口至北洲子公路工程</t>
  </si>
  <si>
    <t>育才-布朗交通咨询监理有限公司</t>
  </si>
  <si>
    <t>益阳港龙塘港区长安益阳电厂煤码头工程</t>
  </si>
  <si>
    <t>扣分明细表</t>
  </si>
  <si>
    <t>公司名称</t>
  </si>
  <si>
    <t>JLQY2-2-4扣5分（5分/次）</t>
  </si>
  <si>
    <t>JLQY2-2-5（5分/次）、JLQY2-2-8扣2分（1分/次）</t>
  </si>
  <si>
    <t>JLQY2-2-5（5分/次）、JLQY2-2-8扣1分（1分/次）</t>
  </si>
  <si>
    <t>JLQY2-2-7扣4分（2分/次）、JLQY2-2-8扣2分（1分/次）</t>
  </si>
  <si>
    <t>JLQY2-2-11扣3分（3分/次）、JLQY2-2-8扣2分（1分/次）</t>
  </si>
  <si>
    <t>JLQY2-2-11扣3分（3分/次）、JLQY2-2-8扣3分（1分/次）</t>
  </si>
  <si>
    <t>JLQY2-2-5扣5分（5分/次）、JLQY2-2-7扣2分（2分/次）</t>
  </si>
  <si>
    <t>JLQY2-5-9扣6分（3分/次）</t>
  </si>
  <si>
    <t>JLQY2-2-7扣2分（2分/次）、JLQY2-2-8扣3分（1分/次）</t>
  </si>
  <si>
    <t>JLQY2-2-8扣5分（1分/次）</t>
  </si>
  <si>
    <t>JLQY2-2-11扣3分（3分/次）</t>
  </si>
  <si>
    <t>JLQY2-2-5扣5分（5分/次）、JLQY2-2-8扣1分（1分/次）</t>
  </si>
  <si>
    <t>JLQY2-2-7扣2分（2分/次）</t>
  </si>
  <si>
    <t>JLQY2-2-5分（5分/次）、JLQY2-2-11扣3分（3分/次）</t>
  </si>
  <si>
    <r>
      <rPr>
        <sz val="11"/>
        <color theme="1"/>
        <rFont val="宋体"/>
        <charset val="134"/>
        <scheme val="minor"/>
      </rPr>
      <t>JLQY2-2-7扣2分（</t>
    </r>
    <r>
      <rPr>
        <sz val="11"/>
        <rFont val="宋体"/>
        <charset val="134"/>
        <scheme val="minor"/>
      </rPr>
      <t>2分/次）、JLQY2-2-8扣4分（1分/次）</t>
    </r>
  </si>
  <si>
    <t>JLQY2-6-1扣6分（2分/次）</t>
  </si>
  <si>
    <t>JLQY2-2-11扣3分（3分/次）、JLQY2-6-1扣2分（2分/次）JLQY2-2-5扣5分（5分/次）、JLQY2-2-7扣4分（2分/次）、JLQY2-5-9扣3分（3分/次）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</si>
</sst>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177" fontId="0" fillId="0" borderId="0" xfId="0" applyNumberFormat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B1" sqref="B1:I1"/>
    </sheetView>
  </sheetViews>
  <sheetFormatPr defaultColWidth="9" defaultRowHeight="13.5"/>
  <cols>
    <col min="1" max="1" width="5.5" style="1" customWidth="1"/>
    <col min="2" max="2" width="15.75" style="2" customWidth="1"/>
    <col min="3" max="3" width="31" style="3" customWidth="1"/>
    <col min="4" max="4" width="14.65" customWidth="1"/>
    <col min="5" max="5" width="10.875" customWidth="1"/>
    <col min="6" max="6" width="12.625"/>
    <col min="7" max="7" width="10.625" customWidth="1"/>
    <col min="8" max="8" width="10.75" style="1" customWidth="1"/>
    <col min="9" max="9" width="12.5" style="11" customWidth="1"/>
    <col min="12" max="12" width="16.125" style="4" customWidth="1"/>
    <col min="13" max="13" width="11.5083333333333" style="4"/>
  </cols>
  <sheetData>
    <row r="1" ht="32" customHeight="1" spans="2:9">
      <c r="B1" s="5" t="s">
        <v>0</v>
      </c>
      <c r="C1" s="2"/>
      <c r="D1" s="2"/>
      <c r="E1" s="2"/>
      <c r="F1" s="2"/>
      <c r="G1" s="2"/>
      <c r="H1" s="2"/>
      <c r="I1" s="13"/>
    </row>
    <row r="2" ht="30" customHeight="1" spans="1:9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4" t="s">
        <v>9</v>
      </c>
    </row>
    <row r="3" ht="30" customHeight="1" spans="1:9">
      <c r="A3" s="6">
        <v>1</v>
      </c>
      <c r="B3" s="7" t="s">
        <v>10</v>
      </c>
      <c r="C3" s="7" t="s">
        <v>11</v>
      </c>
      <c r="D3" s="6">
        <v>95</v>
      </c>
      <c r="E3" s="6">
        <v>93</v>
      </c>
      <c r="F3" s="6">
        <v>94</v>
      </c>
      <c r="G3" s="6">
        <f>(D3+E3)*0.3+F3*0.4</f>
        <v>94</v>
      </c>
      <c r="H3" s="6">
        <v>272.168</v>
      </c>
      <c r="I3" s="15">
        <f>(G3*H3+G4*H4+G5*H5+G6*H6)/(H3+H4+H5+H6)</f>
        <v>94.1776901072555</v>
      </c>
    </row>
    <row r="4" ht="30" customHeight="1" spans="1:9">
      <c r="A4" s="6">
        <v>2</v>
      </c>
      <c r="B4" s="7"/>
      <c r="C4" s="7" t="s">
        <v>12</v>
      </c>
      <c r="D4" s="6">
        <v>94</v>
      </c>
      <c r="E4" s="6">
        <v>95</v>
      </c>
      <c r="F4" s="6">
        <v>94</v>
      </c>
      <c r="G4" s="6">
        <f>(D4+E4)*0.3+F4*0.4</f>
        <v>94.3</v>
      </c>
      <c r="H4" s="6">
        <v>188.998</v>
      </c>
      <c r="I4" s="15"/>
    </row>
    <row r="5" ht="30" customHeight="1" spans="1:9">
      <c r="A5" s="6">
        <v>3</v>
      </c>
      <c r="B5" s="7"/>
      <c r="C5" s="7" t="s">
        <v>13</v>
      </c>
      <c r="D5" s="6">
        <v>93</v>
      </c>
      <c r="E5" s="6">
        <v>94</v>
      </c>
      <c r="F5" s="6">
        <v>95</v>
      </c>
      <c r="G5" s="6">
        <f>(D5+E5)*0.3+F5*0.4</f>
        <v>94.1</v>
      </c>
      <c r="H5" s="6">
        <v>126.798</v>
      </c>
      <c r="I5" s="15"/>
    </row>
    <row r="6" ht="30" customHeight="1" spans="1:9">
      <c r="A6" s="6">
        <v>4</v>
      </c>
      <c r="B6" s="7"/>
      <c r="C6" s="7" t="s">
        <v>14</v>
      </c>
      <c r="D6" s="6" t="s">
        <v>15</v>
      </c>
      <c r="E6" s="6" t="s">
        <v>15</v>
      </c>
      <c r="F6" s="6">
        <v>95</v>
      </c>
      <c r="G6" s="6">
        <f>F6</f>
        <v>95</v>
      </c>
      <c r="H6" s="6">
        <v>42.68</v>
      </c>
      <c r="I6" s="15"/>
    </row>
    <row r="7" ht="30" customHeight="1" spans="1:9">
      <c r="A7" s="6">
        <v>5</v>
      </c>
      <c r="B7" s="7" t="s">
        <v>16</v>
      </c>
      <c r="C7" s="7" t="s">
        <v>17</v>
      </c>
      <c r="D7" s="6">
        <v>97</v>
      </c>
      <c r="E7" s="6">
        <v>100</v>
      </c>
      <c r="F7" s="6">
        <v>100</v>
      </c>
      <c r="G7" s="6">
        <f>(D7+E7)*0.3+F7*0.4</f>
        <v>99.1</v>
      </c>
      <c r="H7" s="6">
        <v>552.5156</v>
      </c>
      <c r="I7" s="16">
        <f>(G7*H7+G8*H8)/(H7+H8)</f>
        <v>97.2560280981604</v>
      </c>
    </row>
    <row r="8" ht="30" customHeight="1" spans="1:9">
      <c r="A8" s="6">
        <v>6</v>
      </c>
      <c r="B8" s="7"/>
      <c r="C8" s="7" t="s">
        <v>18</v>
      </c>
      <c r="D8" s="6">
        <v>94</v>
      </c>
      <c r="E8" s="6">
        <v>98</v>
      </c>
      <c r="F8" s="6" t="s">
        <v>15</v>
      </c>
      <c r="G8" s="6">
        <f>D8*0.4+E8*0.6</f>
        <v>96.4</v>
      </c>
      <c r="H8" s="6">
        <v>1190.175</v>
      </c>
      <c r="I8" s="17"/>
    </row>
    <row r="9" ht="40" customHeight="1" spans="1:9">
      <c r="A9" s="6">
        <v>7</v>
      </c>
      <c r="B9" s="7" t="s">
        <v>19</v>
      </c>
      <c r="C9" s="7" t="s">
        <v>20</v>
      </c>
      <c r="D9" s="6">
        <v>92</v>
      </c>
      <c r="E9" s="6">
        <v>94</v>
      </c>
      <c r="F9" s="6">
        <v>94</v>
      </c>
      <c r="G9" s="6">
        <f>(D9+E9)*0.3+F9*0.4</f>
        <v>93.4</v>
      </c>
      <c r="H9" s="6">
        <v>188.88</v>
      </c>
      <c r="I9" s="14">
        <f>G9*H9/H9</f>
        <v>93.4</v>
      </c>
    </row>
    <row r="10" ht="39" customHeight="1" spans="1:9">
      <c r="A10" s="6">
        <v>8</v>
      </c>
      <c r="B10" s="7" t="s">
        <v>21</v>
      </c>
      <c r="C10" s="7" t="s">
        <v>22</v>
      </c>
      <c r="D10" s="6" t="s">
        <v>15</v>
      </c>
      <c r="E10" s="6">
        <v>94</v>
      </c>
      <c r="F10" s="6">
        <v>95</v>
      </c>
      <c r="G10" s="6">
        <f>E10*0.4+F10*0.6</f>
        <v>94.6</v>
      </c>
      <c r="H10" s="6">
        <v>186.6811</v>
      </c>
      <c r="I10" s="14">
        <f>G10*H10/H10</f>
        <v>94.6</v>
      </c>
    </row>
    <row r="11" ht="39" customHeight="1" spans="1:9">
      <c r="A11" s="6">
        <v>9</v>
      </c>
      <c r="B11" s="7" t="s">
        <v>23</v>
      </c>
      <c r="C11" s="7" t="s">
        <v>24</v>
      </c>
      <c r="D11" s="6">
        <v>83</v>
      </c>
      <c r="E11" s="6">
        <v>100</v>
      </c>
      <c r="F11" s="6">
        <v>100</v>
      </c>
      <c r="G11" s="6">
        <f>(D11+E11)*0.3+F11*0.4</f>
        <v>94.9</v>
      </c>
      <c r="H11" s="6">
        <v>78.9</v>
      </c>
      <c r="I11" s="14">
        <f>G11*H11/H11</f>
        <v>94.9</v>
      </c>
    </row>
    <row r="13" ht="24" customHeight="1" spans="2:9">
      <c r="B13" s="12"/>
      <c r="C13" s="12"/>
      <c r="D13" s="12"/>
      <c r="E13" s="12"/>
      <c r="F13" s="12"/>
      <c r="G13" s="12"/>
      <c r="H13" s="2"/>
      <c r="I13" s="13"/>
    </row>
    <row r="14" ht="24" customHeight="1" spans="2:4">
      <c r="B14" s="12"/>
      <c r="C14" s="12"/>
      <c r="D14" s="12"/>
    </row>
  </sheetData>
  <mergeCells count="7">
    <mergeCell ref="B1:I1"/>
    <mergeCell ref="B13:I13"/>
    <mergeCell ref="B14:D14"/>
    <mergeCell ref="B3:B6"/>
    <mergeCell ref="B7:B8"/>
    <mergeCell ref="I3:I6"/>
    <mergeCell ref="I7:I8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D18" sqref="D18"/>
    </sheetView>
  </sheetViews>
  <sheetFormatPr defaultColWidth="9" defaultRowHeight="13.5" outlineLevelCol="5"/>
  <cols>
    <col min="1" max="1" width="5.625" style="1" customWidth="1"/>
    <col min="2" max="2" width="12.25" style="2" customWidth="1"/>
    <col min="3" max="3" width="29.75" style="3" customWidth="1"/>
    <col min="4" max="4" width="27.875" style="3" customWidth="1"/>
    <col min="5" max="5" width="27.25" style="3" customWidth="1"/>
    <col min="6" max="6" width="27.625" style="3" customWidth="1"/>
    <col min="9" max="9" width="16.125" style="4" customWidth="1"/>
    <col min="10" max="10" width="11.5083333333333" style="4"/>
  </cols>
  <sheetData>
    <row r="1" ht="30" customHeight="1" spans="2:6">
      <c r="B1" s="5" t="s">
        <v>25</v>
      </c>
      <c r="C1" s="2"/>
      <c r="D1" s="2"/>
      <c r="E1" s="2"/>
      <c r="F1" s="2"/>
    </row>
    <row r="2" ht="30" customHeight="1" spans="1:6">
      <c r="A2" s="6" t="s">
        <v>1</v>
      </c>
      <c r="B2" s="7" t="s">
        <v>26</v>
      </c>
      <c r="C2" s="7" t="s">
        <v>3</v>
      </c>
      <c r="D2" s="7" t="s">
        <v>4</v>
      </c>
      <c r="E2" s="7" t="s">
        <v>5</v>
      </c>
      <c r="F2" s="7" t="s">
        <v>6</v>
      </c>
    </row>
    <row r="3" ht="30" customHeight="1" spans="1:6">
      <c r="A3" s="6">
        <v>1</v>
      </c>
      <c r="B3" s="7" t="s">
        <v>10</v>
      </c>
      <c r="C3" s="7" t="s">
        <v>11</v>
      </c>
      <c r="D3" s="7" t="s">
        <v>27</v>
      </c>
      <c r="E3" s="7" t="s">
        <v>28</v>
      </c>
      <c r="F3" s="7" t="s">
        <v>29</v>
      </c>
    </row>
    <row r="4" ht="37" customHeight="1" spans="1:6">
      <c r="A4" s="6">
        <v>2</v>
      </c>
      <c r="B4" s="7"/>
      <c r="C4" s="7" t="s">
        <v>12</v>
      </c>
      <c r="D4" s="7" t="s">
        <v>30</v>
      </c>
      <c r="E4" s="7" t="s">
        <v>31</v>
      </c>
      <c r="F4" s="7" t="s">
        <v>32</v>
      </c>
    </row>
    <row r="5" ht="39" customHeight="1" spans="1:6">
      <c r="A5" s="6">
        <v>3</v>
      </c>
      <c r="B5" s="7"/>
      <c r="C5" s="7" t="s">
        <v>13</v>
      </c>
      <c r="D5" s="7" t="s">
        <v>33</v>
      </c>
      <c r="E5" s="7" t="s">
        <v>34</v>
      </c>
      <c r="F5" s="7" t="s">
        <v>35</v>
      </c>
    </row>
    <row r="6" ht="40" customHeight="1" spans="1:6">
      <c r="A6" s="6">
        <v>4</v>
      </c>
      <c r="B6" s="7"/>
      <c r="C6" s="7" t="s">
        <v>14</v>
      </c>
      <c r="D6" s="7" t="s">
        <v>15</v>
      </c>
      <c r="E6" s="7" t="s">
        <v>15</v>
      </c>
      <c r="F6" s="7" t="s">
        <v>36</v>
      </c>
    </row>
    <row r="7" ht="36" customHeight="1" spans="1:6">
      <c r="A7" s="6">
        <v>5</v>
      </c>
      <c r="B7" s="7" t="s">
        <v>16</v>
      </c>
      <c r="C7" s="7" t="s">
        <v>17</v>
      </c>
      <c r="D7" s="7" t="s">
        <v>37</v>
      </c>
      <c r="E7" s="7" t="s">
        <v>15</v>
      </c>
      <c r="F7" s="7" t="s">
        <v>15</v>
      </c>
    </row>
    <row r="8" ht="35" customHeight="1" spans="1:6">
      <c r="A8" s="6">
        <v>6</v>
      </c>
      <c r="B8" s="7"/>
      <c r="C8" s="7" t="s">
        <v>18</v>
      </c>
      <c r="D8" s="7" t="s">
        <v>38</v>
      </c>
      <c r="E8" s="7" t="s">
        <v>39</v>
      </c>
      <c r="F8" s="7" t="s">
        <v>15</v>
      </c>
    </row>
    <row r="9" ht="46" customHeight="1" spans="1:6">
      <c r="A9" s="6">
        <v>7</v>
      </c>
      <c r="B9" s="7" t="s">
        <v>19</v>
      </c>
      <c r="C9" s="7" t="s">
        <v>20</v>
      </c>
      <c r="D9" s="7" t="s">
        <v>40</v>
      </c>
      <c r="E9" s="7" t="s">
        <v>32</v>
      </c>
      <c r="F9" s="8" t="s">
        <v>41</v>
      </c>
    </row>
    <row r="10" ht="44" customHeight="1" spans="1:6">
      <c r="A10" s="6">
        <v>8</v>
      </c>
      <c r="B10" s="7" t="s">
        <v>21</v>
      </c>
      <c r="C10" s="7" t="s">
        <v>22</v>
      </c>
      <c r="D10" s="7" t="s">
        <v>15</v>
      </c>
      <c r="E10" s="7" t="s">
        <v>42</v>
      </c>
      <c r="F10" s="7" t="s">
        <v>36</v>
      </c>
    </row>
    <row r="11" ht="68" customHeight="1" spans="1:6">
      <c r="A11" s="6">
        <v>9</v>
      </c>
      <c r="B11" s="7" t="s">
        <v>23</v>
      </c>
      <c r="C11" s="7" t="s">
        <v>24</v>
      </c>
      <c r="D11" s="9" t="s">
        <v>43</v>
      </c>
      <c r="E11" s="10" t="s">
        <v>15</v>
      </c>
      <c r="F11" s="7" t="s">
        <v>15</v>
      </c>
    </row>
  </sheetData>
  <mergeCells count="3">
    <mergeCell ref="B1:F1"/>
    <mergeCell ref="B3:B6"/>
    <mergeCell ref="B7:B8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带计算公式评分表（修改后）</vt:lpstr>
      <vt:lpstr>扣分明细表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甜甜 </cp:lastModifiedBy>
  <dcterms:created xsi:type="dcterms:W3CDTF">2024-01-24T07:43:00Z</dcterms:created>
  <dcterms:modified xsi:type="dcterms:W3CDTF">2025-02-17T03:40:13Z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0978DB9D8892473DA7F1256AF7E80C6B_13</vt:lpwstr>
  </property>
  <property fmtid="{D5CDD505-2E9C-101B-9397-08002B2CF9AE}" pid="3" name="KSOProductBuildVer">
    <vt:lpwstr>2052-12.1.0.19770</vt:lpwstr>
  </property>
</Properties>
</file>